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boddeus/Desktop/"/>
    </mc:Choice>
  </mc:AlternateContent>
  <xr:revisionPtr revIDLastSave="0" documentId="10_ncr:8100000_{4D60728A-19C9-8B43-AB90-B38569C4AF39}" xr6:coauthVersionLast="34" xr6:coauthVersionMax="34" xr10:uidLastSave="{00000000-0000-0000-0000-000000000000}"/>
  <bookViews>
    <workbookView xWindow="0" yWindow="460" windowWidth="28800" windowHeight="15840" xr2:uid="{035DC129-C347-1A4E-AAEE-B580A3055CFE}"/>
  </bookViews>
  <sheets>
    <sheet name="EXAMPLE" sheetId="3" r:id="rId1"/>
    <sheet name="TEMPLATE" sheetId="5" r:id="rId2"/>
    <sheet name="Sheet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5" l="1"/>
  <c r="G2" i="5" s="1"/>
  <c r="F6" i="5"/>
  <c r="G6" i="5" s="1"/>
  <c r="F5" i="5"/>
  <c r="G5" i="5" s="1"/>
  <c r="F4" i="5"/>
  <c r="G4" i="5" s="1"/>
  <c r="F3" i="5"/>
  <c r="G3" i="5" s="1"/>
  <c r="F4" i="3"/>
  <c r="G7" i="5" l="1"/>
  <c r="E8" i="5" s="1"/>
  <c r="F2" i="3"/>
  <c r="F5" i="3"/>
  <c r="F6" i="3"/>
  <c r="G6" i="3" l="1"/>
  <c r="G5" i="3"/>
  <c r="G4" i="3"/>
  <c r="F3" i="3"/>
  <c r="G3" i="3" s="1"/>
  <c r="G2" i="3"/>
  <c r="G7" i="3" l="1"/>
  <c r="E8" i="3" s="1"/>
</calcChain>
</file>

<file path=xl/sharedStrings.xml><?xml version="1.0" encoding="utf-8"?>
<sst xmlns="http://schemas.openxmlformats.org/spreadsheetml/2006/main" count="48" uniqueCount="31">
  <si>
    <t>Learning and teaching</t>
  </si>
  <si>
    <t>Admin</t>
  </si>
  <si>
    <t>Research activity</t>
  </si>
  <si>
    <t>Number of hours</t>
  </si>
  <si>
    <t>Description</t>
  </si>
  <si>
    <t>Type of Activity</t>
  </si>
  <si>
    <t>Learning and Teaching</t>
  </si>
  <si>
    <t>Administration</t>
  </si>
  <si>
    <t>Research</t>
  </si>
  <si>
    <t>Other</t>
  </si>
  <si>
    <t>Total</t>
  </si>
  <si>
    <t>GRAND TOTAL</t>
  </si>
  <si>
    <t>Outcome/benefit</t>
  </si>
  <si>
    <t>Activity (rate should match type of activity</t>
  </si>
  <si>
    <t>Marking - Standard Marking</t>
  </si>
  <si>
    <t>Research Assistance - Research Assistant Grade 1</t>
  </si>
  <si>
    <t xml:space="preserve">Tutorial Casual - Repeat Tutorial </t>
  </si>
  <si>
    <t>Other academic activity - Architechture: tech instructor/Maths and stats: prac classes)</t>
  </si>
  <si>
    <t>Lecture Casual - Repeat Lecture</t>
  </si>
  <si>
    <t xml:space="preserve">I am interested in expanding my knowledge, understanding and skills as a researcher across a broad range of research domains and welcome the opportnity to learn from experiened mentors. </t>
  </si>
  <si>
    <t>I am eager to work collaboratively with staff from XX and to develop my existing academia goals</t>
  </si>
  <si>
    <t>Marking first year assignments for XX subject</t>
  </si>
  <si>
    <t>Rate per hour</t>
  </si>
  <si>
    <t xml:space="preserve">Provide executive support to the Head of Discipline, timetable management, and teaching material development. </t>
  </si>
  <si>
    <t>I would like to develop confidence in speaking in front of a class and my teaching skills</t>
  </si>
  <si>
    <t>Lectures for XX module</t>
  </si>
  <si>
    <t>Tutorials for XX subject</t>
  </si>
  <si>
    <t>Work with and provide support to XX on their research project titled XX</t>
  </si>
  <si>
    <t>Number of hours per type of activity</t>
  </si>
  <si>
    <t xml:space="preserve">Marking will help me gain a better understanding of everyday academic life. </t>
  </si>
  <si>
    <t>This activity will allow me to support academic staff with, and where appropriate contribute to, the development of teaching materials for subject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</si>
</sst>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2" xfId="0" applyFont="1" applyBorder="1"/>
    <xf numFmtId="0" fontId="2" fillId="0" borderId="13" xfId="0" applyFont="1" applyBorder="1"/>
    <xf numFmtId="0" fontId="3" fillId="0" borderId="0" xfId="1"/>
    <xf numFmtId="8" fontId="3" fillId="0" borderId="0" xfId="1" applyNumberFormat="1" applyAlignment="1">
      <alignment horizontal="left"/>
    </xf>
    <xf numFmtId="0" fontId="3" fillId="0" borderId="14" xfId="1" applyBorder="1"/>
    <xf numFmtId="8" fontId="3" fillId="0" borderId="14" xfId="1" applyNumberFormat="1" applyBorder="1" applyAlignment="1">
      <alignment horizontal="left"/>
    </xf>
    <xf numFmtId="0" fontId="2" fillId="0" borderId="18" xfId="0" applyFont="1" applyBorder="1"/>
    <xf numFmtId="0" fontId="2" fillId="0" borderId="15" xfId="0" applyFont="1" applyBorder="1"/>
    <xf numFmtId="0" fontId="2" fillId="0" borderId="9" xfId="0" applyFont="1" applyBorder="1"/>
    <xf numFmtId="0" fontId="2" fillId="0" borderId="10" xfId="0" applyFont="1" applyBorder="1"/>
    <xf numFmtId="44" fontId="2" fillId="2" borderId="19" xfId="2" applyFont="1" applyFill="1" applyBorder="1"/>
    <xf numFmtId="0" fontId="0" fillId="0" borderId="2" xfId="0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/>
    <xf numFmtId="44" fontId="0" fillId="0" borderId="3" xfId="2" applyFont="1" applyBorder="1"/>
    <xf numFmtId="44" fontId="0" fillId="0" borderId="4" xfId="2" applyFont="1" applyBorder="1"/>
    <xf numFmtId="0" fontId="0" fillId="0" borderId="5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44" fontId="0" fillId="0" borderId="1" xfId="2" applyFont="1" applyBorder="1"/>
    <xf numFmtId="44" fontId="0" fillId="0" borderId="6" xfId="2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16" xfId="0" applyFont="1" applyBorder="1"/>
    <xf numFmtId="44" fontId="0" fillId="0" borderId="16" xfId="2" applyFont="1" applyBorder="1"/>
    <xf numFmtId="44" fontId="0" fillId="0" borderId="17" xfId="2" applyFont="1" applyBorder="1"/>
    <xf numFmtId="0" fontId="2" fillId="2" borderId="1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3">
    <cellStyle name="Currency" xfId="2" builtinId="4"/>
    <cellStyle name="Heading 4" xfId="1" builtinId="19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fineartsmusic-research@unimelb.edu.au?subject=2019%20AAP%20Application%20-%20Budget%20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7915274" cy="49530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F0583-2A80-40A3-BD01-495EA9E6AFD9}"/>
            </a:ext>
          </a:extLst>
        </xdr:cNvPr>
        <xdr:cNvSpPr txBox="1"/>
      </xdr:nvSpPr>
      <xdr:spPr>
        <a:xfrm>
          <a:off x="0" y="5029200"/>
          <a:ext cx="7915274" cy="495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200" b="1" u="sng">
              <a:solidFill>
                <a:schemeClr val="accent1">
                  <a:lumMod val="75000"/>
                </a:schemeClr>
              </a:solidFill>
            </a:rPr>
            <a:t>HOW TO USE THIS BUDGET TEMPLATE:</a:t>
          </a:r>
          <a:r>
            <a:rPr lang="en-AU" sz="1200" b="0" u="none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AU" sz="1200" b="0" u="none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AU" sz="1200" b="0" u="none" baseline="0">
              <a:solidFill>
                <a:schemeClr val="tx1"/>
              </a:solidFill>
            </a:rPr>
            <a:t>Drop-down options are available for column A and E. They automatically calculate the 2019 UoM salary rates. If you need help using this template please contact: </a:t>
          </a:r>
          <a:r>
            <a:rPr lang="en-AU" sz="1200" b="0" u="sng" baseline="0">
              <a:solidFill>
                <a:schemeClr val="accent1"/>
              </a:solidFill>
            </a:rPr>
            <a:t>fineartsmusic-research@unimelb.edu.au</a:t>
          </a:r>
          <a:endParaRPr lang="en-AU" sz="1200" b="0" u="sng">
            <a:solidFill>
              <a:schemeClr val="accent1"/>
            </a:solidFill>
          </a:endParaRPr>
        </a:p>
      </xdr:txBody>
    </xdr:sp>
    <xdr:clientData/>
  </xdr:oneCellAnchor>
  <xdr:oneCellAnchor>
    <xdr:from>
      <xdr:col>0</xdr:col>
      <xdr:colOff>663952</xdr:colOff>
      <xdr:row>2</xdr:row>
      <xdr:rowOff>191552</xdr:rowOff>
    </xdr:from>
    <xdr:ext cx="12040393" cy="225260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1125E67-9173-6D4C-BEE4-904DF1B01637}"/>
            </a:ext>
          </a:extLst>
        </xdr:cNvPr>
        <xdr:cNvSpPr/>
      </xdr:nvSpPr>
      <xdr:spPr>
        <a:xfrm rot="20736423">
          <a:off x="663952" y="1277402"/>
          <a:ext cx="12040393" cy="22526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3800" b="1" cap="none" spc="0">
              <a:ln w="22225">
                <a:solidFill>
                  <a:schemeClr val="accent3">
                    <a:alpha val="38000"/>
                  </a:schemeClr>
                </a:solidFill>
                <a:prstDash val="solid"/>
              </a:ln>
              <a:solidFill>
                <a:srgbClr val="00B0F0">
                  <a:alpha val="19000"/>
                </a:srgbClr>
              </a:solidFill>
              <a:effectLst/>
            </a:rPr>
            <a:t>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777E-5CFA-46E7-82A4-40E7520B8393}">
  <dimension ref="A1:XFC1048570"/>
  <sheetViews>
    <sheetView showGridLines="0" tabSelected="1" workbookViewId="0">
      <selection activeCell="C3" sqref="C3"/>
    </sheetView>
  </sheetViews>
  <sheetFormatPr baseColWidth="10" defaultColWidth="0" defaultRowHeight="15.75" customHeight="1" zeroHeight="1" x14ac:dyDescent="0.2"/>
  <cols>
    <col min="1" max="1" width="23.83203125" customWidth="1"/>
    <col min="2" max="2" width="31.33203125" customWidth="1"/>
    <col min="3" max="3" width="31.83203125" customWidth="1"/>
    <col min="4" max="4" width="16.5" customWidth="1"/>
    <col min="5" max="5" width="46.83203125" customWidth="1"/>
    <col min="6" max="6" width="13.5" customWidth="1"/>
    <col min="7" max="7" width="15.83203125" customWidth="1"/>
    <col min="8" max="8" width="0" hidden="1" customWidth="1"/>
    <col min="16384" max="16384" width="2" hidden="1" customWidth="1"/>
  </cols>
  <sheetData>
    <row r="1" spans="1:7" s="1" customFormat="1" ht="39" thickBot="1" x14ac:dyDescent="0.3">
      <c r="A1" s="3" t="s">
        <v>5</v>
      </c>
      <c r="B1" s="4" t="s">
        <v>4</v>
      </c>
      <c r="C1" s="4" t="s">
        <v>12</v>
      </c>
      <c r="D1" s="4" t="s">
        <v>3</v>
      </c>
      <c r="E1" s="4" t="s">
        <v>13</v>
      </c>
      <c r="F1" s="4" t="s">
        <v>22</v>
      </c>
      <c r="G1" s="5" t="s">
        <v>10</v>
      </c>
    </row>
    <row r="2" spans="1:7" ht="48" x14ac:dyDescent="0.2">
      <c r="A2" s="17" t="s">
        <v>7</v>
      </c>
      <c r="B2" s="18" t="s">
        <v>21</v>
      </c>
      <c r="C2" s="18" t="s">
        <v>29</v>
      </c>
      <c r="D2" s="19">
        <v>6</v>
      </c>
      <c r="E2" s="19" t="s">
        <v>14</v>
      </c>
      <c r="F2" s="20">
        <f>IF(D2=0,0, VLOOKUP(E2, Sheet2!$D$1:$E$5, 2, FALSE))</f>
        <v>47.32</v>
      </c>
      <c r="G2" s="21">
        <f t="shared" ref="G2:G6" si="0">IF(D2=0, 0, F2*D2)</f>
        <v>283.92</v>
      </c>
    </row>
    <row r="3" spans="1:7" ht="80" x14ac:dyDescent="0.2">
      <c r="A3" s="22" t="s">
        <v>9</v>
      </c>
      <c r="B3" s="23" t="s">
        <v>23</v>
      </c>
      <c r="C3" s="23" t="s">
        <v>30</v>
      </c>
      <c r="D3" s="24">
        <v>6</v>
      </c>
      <c r="E3" s="24" t="s">
        <v>17</v>
      </c>
      <c r="F3" s="25">
        <f>IF(D3=0,0, VLOOKUP(E3, Sheet2!$D$1:$E$5, 2, FALSE))</f>
        <v>47.32</v>
      </c>
      <c r="G3" s="26">
        <f t="shared" si="0"/>
        <v>283.92</v>
      </c>
    </row>
    <row r="4" spans="1:7" ht="96" x14ac:dyDescent="0.2">
      <c r="A4" s="22" t="s">
        <v>8</v>
      </c>
      <c r="B4" s="23" t="s">
        <v>27</v>
      </c>
      <c r="C4" s="23" t="s">
        <v>19</v>
      </c>
      <c r="D4" s="24">
        <v>50</v>
      </c>
      <c r="E4" s="24" t="s">
        <v>15</v>
      </c>
      <c r="F4" s="25">
        <f>IF(D4=0,0, VLOOKUP(E4, Sheet2!$D$1:$E$5, 2, FALSE))</f>
        <v>40.869999999999997</v>
      </c>
      <c r="G4" s="26">
        <f t="shared" si="0"/>
        <v>2043.4999999999998</v>
      </c>
    </row>
    <row r="5" spans="1:7" ht="48" x14ac:dyDescent="0.2">
      <c r="A5" s="22" t="s">
        <v>6</v>
      </c>
      <c r="B5" s="23" t="s">
        <v>25</v>
      </c>
      <c r="C5" s="23" t="s">
        <v>20</v>
      </c>
      <c r="D5" s="24">
        <v>20</v>
      </c>
      <c r="E5" s="24" t="s">
        <v>18</v>
      </c>
      <c r="F5" s="25">
        <f>IF(D5=0,0, VLOOKUP(E5, Sheet2!$D$1:$E$5, 2, FALSE))</f>
        <v>132.69999999999999</v>
      </c>
      <c r="G5" s="26">
        <f t="shared" si="0"/>
        <v>2654</v>
      </c>
    </row>
    <row r="6" spans="1:7" ht="49" thickBot="1" x14ac:dyDescent="0.25">
      <c r="A6" s="27" t="s">
        <v>6</v>
      </c>
      <c r="B6" s="28" t="s">
        <v>26</v>
      </c>
      <c r="C6" s="28" t="s">
        <v>24</v>
      </c>
      <c r="D6" s="29">
        <v>35</v>
      </c>
      <c r="E6" s="30" t="s">
        <v>16</v>
      </c>
      <c r="F6" s="31">
        <f>IF(D6=0,0, VLOOKUP(E6, Sheet2!$D$1:$E$5, 2, FALSE))</f>
        <v>94.64</v>
      </c>
      <c r="G6" s="32">
        <f t="shared" si="0"/>
        <v>3312.4</v>
      </c>
    </row>
    <row r="7" spans="1:7" ht="20" thickBot="1" x14ac:dyDescent="0.3">
      <c r="A7" s="14"/>
      <c r="B7" s="15"/>
      <c r="C7" s="15"/>
      <c r="D7" s="15"/>
      <c r="E7" s="12" t="s">
        <v>11</v>
      </c>
      <c r="F7" s="13"/>
      <c r="G7" s="16">
        <f>SUM(G2:G6)</f>
        <v>8577.74</v>
      </c>
    </row>
    <row r="8" spans="1:7" ht="20" thickBot="1" x14ac:dyDescent="0.3">
      <c r="A8" s="6"/>
      <c r="B8" s="7"/>
      <c r="C8" s="7"/>
      <c r="D8" s="7"/>
      <c r="E8" s="33" t="str">
        <f>IF(G7&gt;8600, "WARNING - BUDGET OVERSPENT", "Budget is fine")</f>
        <v>Budget is fine</v>
      </c>
      <c r="F8" s="33"/>
      <c r="G8" s="34"/>
    </row>
    <row r="9" spans="1:7" ht="19" hidden="1" x14ac:dyDescent="0.25">
      <c r="A9" s="2"/>
      <c r="D9" s="2"/>
      <c r="E9" s="2"/>
      <c r="F9" s="2"/>
      <c r="G9" s="2"/>
    </row>
    <row r="11" spans="1:7" ht="15.75" hidden="1" customHeight="1" x14ac:dyDescent="0.2"/>
    <row r="12" spans="1:7" ht="15.75" hidden="1" customHeight="1" x14ac:dyDescent="0.2"/>
    <row r="13" spans="1:7" ht="15.75" hidden="1" customHeight="1" x14ac:dyDescent="0.2"/>
    <row r="14" spans="1:7" ht="15.75" hidden="1" customHeight="1" x14ac:dyDescent="0.2"/>
    <row r="15" spans="1:7" ht="15.75" hidden="1" customHeight="1" x14ac:dyDescent="0.2"/>
    <row r="16" spans="1:7" ht="15.75" hidden="1" customHeight="1" x14ac:dyDescent="0.2"/>
    <row r="1048569" ht="15.75" hidden="1" customHeight="1" x14ac:dyDescent="0.2"/>
    <row r="1048570" ht="15.75" hidden="1" customHeight="1" x14ac:dyDescent="0.2"/>
  </sheetData>
  <mergeCells count="1">
    <mergeCell ref="E8:G8"/>
  </mergeCells>
  <conditionalFormatting sqref="G7">
    <cfRule type="cellIs" dxfId="5" priority="6" operator="greaterThan">
      <formula>8900</formula>
    </cfRule>
    <cfRule type="cellIs" dxfId="4" priority="3" operator="greaterThan">
      <formula>8600</formula>
    </cfRule>
  </conditionalFormatting>
  <conditionalFormatting sqref="E8">
    <cfRule type="containsText" dxfId="3" priority="1" operator="containsText" text="OVERSPENT">
      <formula>NOT(ISERROR(SEARCH("OVERSPENT",E8)))</formula>
    </cfRule>
  </conditionalFormatting>
  <dataValidations disablePrompts="1" count="1">
    <dataValidation type="decimal" allowBlank="1" showInputMessage="1" showErrorMessage="1" sqref="D2:D6" xr:uid="{E71C8B8C-30B6-43EA-B5CE-F739328238CA}">
      <formula1>0</formula1>
      <formula2>200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59753094-02C2-4A77-A96C-A51D0E6F06BD}">
          <x14:formula1>
            <xm:f>Sheet2!$D$1:$D$5</xm:f>
          </x14:formula1>
          <xm:sqref>E2:E6</xm:sqref>
        </x14:dataValidation>
        <x14:dataValidation type="list" allowBlank="1" showInputMessage="1" showErrorMessage="1" xr:uid="{75CB0AF0-B7F0-40C8-BF14-BF6510CF70C5}">
          <x14:formula1>
            <xm:f>Sheet2!$A$1:$A$4</xm:f>
          </x14:formula1>
          <xm:sqref>A2:A6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8B19-5B4E-E446-9188-D3F3B5D9D44D}">
  <dimension ref="A1:XFC1048570"/>
  <sheetViews>
    <sheetView showGridLines="0" workbookViewId="0">
      <selection activeCell="B4" sqref="B4"/>
    </sheetView>
  </sheetViews>
  <sheetFormatPr baseColWidth="10" defaultColWidth="0" defaultRowHeight="15.75" customHeight="1" zeroHeight="1" x14ac:dyDescent="0.2"/>
  <cols>
    <col min="1" max="1" width="23.83203125" customWidth="1"/>
    <col min="2" max="2" width="31.33203125" customWidth="1"/>
    <col min="3" max="3" width="31.83203125" customWidth="1"/>
    <col min="4" max="4" width="23.1640625" customWidth="1"/>
    <col min="5" max="5" width="44" customWidth="1"/>
    <col min="6" max="6" width="13.5" customWidth="1"/>
    <col min="7" max="7" width="15.83203125" customWidth="1"/>
    <col min="8" max="8" width="0" hidden="1" customWidth="1"/>
    <col min="16384" max="16384" width="2" hidden="1" customWidth="1"/>
  </cols>
  <sheetData>
    <row r="1" spans="1:7" s="1" customFormat="1" ht="44" customHeight="1" thickBot="1" x14ac:dyDescent="0.3">
      <c r="A1" s="3" t="s">
        <v>5</v>
      </c>
      <c r="B1" s="4" t="s">
        <v>4</v>
      </c>
      <c r="C1" s="4" t="s">
        <v>12</v>
      </c>
      <c r="D1" s="4" t="s">
        <v>28</v>
      </c>
      <c r="E1" s="4" t="s">
        <v>13</v>
      </c>
      <c r="F1" s="4" t="s">
        <v>22</v>
      </c>
      <c r="G1" s="5" t="s">
        <v>10</v>
      </c>
    </row>
    <row r="2" spans="1:7" ht="16" x14ac:dyDescent="0.2">
      <c r="A2" s="17"/>
      <c r="B2" s="18"/>
      <c r="C2" s="18"/>
      <c r="D2" s="19"/>
      <c r="E2" s="19"/>
      <c r="F2" s="20">
        <f>IF(D2=0,0, VLOOKUP(E2, Sheet2!$D$1:$E$5, 2, FALSE))</f>
        <v>0</v>
      </c>
      <c r="G2" s="21">
        <f t="shared" ref="G2:G6" si="0">IF(D2=0, 0, F2*D2)</f>
        <v>0</v>
      </c>
    </row>
    <row r="3" spans="1:7" ht="16" x14ac:dyDescent="0.2">
      <c r="A3" s="22"/>
      <c r="B3" s="23"/>
      <c r="C3" s="23"/>
      <c r="D3" s="24"/>
      <c r="E3" s="24"/>
      <c r="F3" s="25">
        <f>IF(D3=0,0, VLOOKUP(E3, Sheet2!$D$1:$E$5, 2, FALSE))</f>
        <v>0</v>
      </c>
      <c r="G3" s="26">
        <f t="shared" si="0"/>
        <v>0</v>
      </c>
    </row>
    <row r="4" spans="1:7" ht="16" x14ac:dyDescent="0.2">
      <c r="A4" s="22"/>
      <c r="B4" s="23"/>
      <c r="C4" s="23"/>
      <c r="D4" s="24"/>
      <c r="E4" s="24"/>
      <c r="F4" s="25">
        <f>IF(D4=0,0, VLOOKUP(E4, Sheet2!$D$1:$E$5, 2, FALSE))</f>
        <v>0</v>
      </c>
      <c r="G4" s="26">
        <f t="shared" si="0"/>
        <v>0</v>
      </c>
    </row>
    <row r="5" spans="1:7" ht="16" x14ac:dyDescent="0.2">
      <c r="A5" s="22"/>
      <c r="B5" s="23"/>
      <c r="C5" s="23"/>
      <c r="D5" s="24"/>
      <c r="E5" s="24"/>
      <c r="F5" s="25">
        <f>IF(D5=0,0, VLOOKUP(E5, Sheet2!$D$1:$E$5, 2, FALSE))</f>
        <v>0</v>
      </c>
      <c r="G5" s="26">
        <f t="shared" si="0"/>
        <v>0</v>
      </c>
    </row>
    <row r="6" spans="1:7" ht="17" thickBot="1" x14ac:dyDescent="0.25">
      <c r="A6" s="27"/>
      <c r="B6" s="28"/>
      <c r="C6" s="28"/>
      <c r="D6" s="29"/>
      <c r="E6" s="30"/>
      <c r="F6" s="31">
        <f>IF(D6=0,0, VLOOKUP(E6, Sheet2!$D$1:$E$5, 2, FALSE))</f>
        <v>0</v>
      </c>
      <c r="G6" s="32">
        <f t="shared" si="0"/>
        <v>0</v>
      </c>
    </row>
    <row r="7" spans="1:7" ht="20" thickBot="1" x14ac:dyDescent="0.3">
      <c r="A7" s="14"/>
      <c r="B7" s="15"/>
      <c r="C7" s="15"/>
      <c r="D7" s="15"/>
      <c r="E7" s="12" t="s">
        <v>11</v>
      </c>
      <c r="F7" s="13"/>
      <c r="G7" s="16">
        <f>SUM(G2:G6)</f>
        <v>0</v>
      </c>
    </row>
    <row r="8" spans="1:7" ht="20" thickBot="1" x14ac:dyDescent="0.3">
      <c r="A8" s="6"/>
      <c r="B8" s="7"/>
      <c r="C8" s="7"/>
      <c r="D8" s="7"/>
      <c r="E8" s="33" t="str">
        <f>IF(G7&gt;8600, "WARNING - BUDGET OVERSPENT", "Budget is fine")</f>
        <v>Budget is fine</v>
      </c>
      <c r="F8" s="33"/>
      <c r="G8" s="34"/>
    </row>
    <row r="9" spans="1:7" ht="19" hidden="1" x14ac:dyDescent="0.25">
      <c r="A9" s="2"/>
      <c r="D9" s="2"/>
      <c r="E9" s="2"/>
      <c r="F9" s="2"/>
      <c r="G9" s="2"/>
    </row>
    <row r="11" spans="1:7" ht="15.75" hidden="1" customHeight="1" x14ac:dyDescent="0.2"/>
    <row r="12" spans="1:7" ht="15.75" hidden="1" customHeight="1" x14ac:dyDescent="0.2"/>
    <row r="13" spans="1:7" ht="15.75" hidden="1" customHeight="1" x14ac:dyDescent="0.2"/>
    <row r="14" spans="1:7" ht="15.75" hidden="1" customHeight="1" x14ac:dyDescent="0.2"/>
    <row r="15" spans="1:7" ht="15.75" hidden="1" customHeight="1" x14ac:dyDescent="0.2"/>
    <row r="16" spans="1:7" ht="15.75" hidden="1" customHeight="1" x14ac:dyDescent="0.2"/>
    <row r="1048569" ht="15.75" hidden="1" customHeight="1" x14ac:dyDescent="0.2"/>
    <row r="1048570" ht="15.75" hidden="1" customHeight="1" x14ac:dyDescent="0.2"/>
  </sheetData>
  <mergeCells count="1">
    <mergeCell ref="E8:G8"/>
  </mergeCells>
  <conditionalFormatting sqref="G7">
    <cfRule type="cellIs" dxfId="2" priority="2" operator="greaterThan">
      <formula>8600</formula>
    </cfRule>
    <cfRule type="cellIs" dxfId="1" priority="3" operator="greaterThan">
      <formula>8900</formula>
    </cfRule>
  </conditionalFormatting>
  <conditionalFormatting sqref="E8">
    <cfRule type="containsText" dxfId="0" priority="1" operator="containsText" text="OVERSPENT">
      <formula>NOT(ISERROR(SEARCH("OVERSPENT",E8)))</formula>
    </cfRule>
  </conditionalFormatting>
  <dataValidations count="1">
    <dataValidation type="decimal" allowBlank="1" showInputMessage="1" showErrorMessage="1" sqref="D2:D6" xr:uid="{5EA70587-3060-7942-A677-9E69C32F2CE6}">
      <formula1>0</formula1>
      <formula2>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97A2E39-7110-F44C-9A48-ABEA782C7CCF}">
          <x14:formula1>
            <xm:f>Sheet2!$A$1:$A$4</xm:f>
          </x14:formula1>
          <xm:sqref>A2:A6</xm:sqref>
        </x14:dataValidation>
        <x14:dataValidation type="list" allowBlank="1" showInputMessage="1" showErrorMessage="1" xr:uid="{61F4A898-128D-AD45-9A28-C51FABD4D2D6}">
          <x14:formula1>
            <xm:f>Sheet2!$D$1:$D$5</xm:f>
          </x14:formula1>
          <xm:sqref>E2:E6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06CA-B20D-1E40-A729-EFF1002D41BA}">
  <dimension ref="A1:E5"/>
  <sheetViews>
    <sheetView workbookViewId="0">
      <selection activeCell="E2" sqref="E2"/>
    </sheetView>
  </sheetViews>
  <sheetFormatPr baseColWidth="10" defaultColWidth="11" defaultRowHeight="16" x14ac:dyDescent="0.2"/>
  <cols>
    <col min="1" max="1" width="19.6640625" bestFit="1" customWidth="1"/>
    <col min="3" max="3" width="18" bestFit="1" customWidth="1"/>
    <col min="4" max="4" width="68.1640625" bestFit="1" customWidth="1"/>
  </cols>
  <sheetData>
    <row r="1" spans="1:5" x14ac:dyDescent="0.2">
      <c r="A1" s="8" t="s">
        <v>6</v>
      </c>
      <c r="B1" s="8"/>
      <c r="C1" s="8" t="s">
        <v>0</v>
      </c>
      <c r="D1" s="8" t="s">
        <v>16</v>
      </c>
      <c r="E1" s="9">
        <v>94.64</v>
      </c>
    </row>
    <row r="2" spans="1:5" x14ac:dyDescent="0.2">
      <c r="A2" s="8" t="s">
        <v>7</v>
      </c>
      <c r="B2" s="8"/>
      <c r="C2" s="8"/>
      <c r="D2" s="10" t="s">
        <v>18</v>
      </c>
      <c r="E2" s="11">
        <v>132.69999999999999</v>
      </c>
    </row>
    <row r="3" spans="1:5" x14ac:dyDescent="0.2">
      <c r="A3" s="8" t="s">
        <v>8</v>
      </c>
      <c r="B3" s="8"/>
      <c r="C3" s="8"/>
      <c r="D3" s="8" t="s">
        <v>17</v>
      </c>
      <c r="E3" s="9">
        <v>47.32</v>
      </c>
    </row>
    <row r="4" spans="1:5" x14ac:dyDescent="0.2">
      <c r="A4" s="8" t="s">
        <v>9</v>
      </c>
      <c r="B4" s="8"/>
      <c r="C4" s="8" t="s">
        <v>1</v>
      </c>
      <c r="D4" s="8" t="s">
        <v>14</v>
      </c>
      <c r="E4" s="9">
        <v>47.32</v>
      </c>
    </row>
    <row r="5" spans="1:5" x14ac:dyDescent="0.2">
      <c r="A5" s="8"/>
      <c r="B5" s="8"/>
      <c r="C5" s="8" t="s">
        <v>2</v>
      </c>
      <c r="D5" s="8" t="s">
        <v>15</v>
      </c>
      <c r="E5" s="9">
        <v>40.869999999999997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TEMPLATE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Laskovsky</dc:creator>
  <cp:lastModifiedBy>Olivia Boddeus</cp:lastModifiedBy>
  <dcterms:created xsi:type="dcterms:W3CDTF">2018-09-04T04:07:58Z</dcterms:created>
  <dcterms:modified xsi:type="dcterms:W3CDTF">2018-10-07T12:46:27Z</dcterms:modified>
</cp:coreProperties>
</file>